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INOTDEL\ЦІЛЬОВІ ПРОГРАМИ\МІСЦЕВІ ПРОГРАМИ\Програма розвитку ЖКГ\Програма ЖКГ та благоустрою на 2022-2024 роки\ЗМІНИ до Програми ЖКГ на 2022-2024рр ріш від 04.04.2024 № 3\"/>
    </mc:Choice>
  </mc:AlternateContent>
  <xr:revisionPtr revIDLastSave="0" documentId="13_ncr:1_{81DE7F65-D229-4D0A-85A1-EB465874B55B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даток 1" sheetId="3" r:id="rId1"/>
    <sheet name="додаток 3" sheetId="2" r:id="rId2"/>
    <sheet name="додаток 4" sheetId="4" r:id="rId3"/>
  </sheets>
  <definedNames>
    <definedName name="_Hlk90471247" localSheetId="1">'додаток 3'!$A$7</definedName>
    <definedName name="_Hlk90471247" localSheetId="2">'додаток 4'!$A$7</definedName>
    <definedName name="_xlnm.Print_Titles" localSheetId="1">'додаток 3'!$9:$12</definedName>
    <definedName name="_xlnm.Print_Titles" localSheetId="2">'додаток 4'!$9:$12</definedName>
    <definedName name="_xlnm.Print_Area" localSheetId="0">'додаток 1'!$A$1:$E$17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4" l="1"/>
  <c r="F44" i="4"/>
  <c r="F37" i="2" l="1"/>
  <c r="F18" i="2"/>
  <c r="F46" i="4"/>
  <c r="F47" i="4" l="1"/>
  <c r="E37" i="2" l="1"/>
  <c r="D38" i="2"/>
  <c r="D46" i="4"/>
  <c r="D47" i="4" s="1"/>
  <c r="D37" i="2"/>
  <c r="C13" i="3"/>
  <c r="C14" i="3"/>
  <c r="E46" i="4"/>
  <c r="E29" i="4" l="1"/>
  <c r="D44" i="4"/>
  <c r="D45" i="4" s="1"/>
  <c r="E45" i="4" l="1"/>
  <c r="E18" i="2"/>
  <c r="D18" i="2"/>
  <c r="E13" i="2"/>
  <c r="F13" i="2"/>
  <c r="F35" i="2" s="1"/>
  <c r="D13" i="2"/>
  <c r="D36" i="2" l="1"/>
  <c r="F45" i="4"/>
  <c r="D35" i="2"/>
  <c r="F36" i="2"/>
  <c r="E36" i="2"/>
  <c r="E35" i="2"/>
  <c r="E14" i="3"/>
  <c r="E13" i="3"/>
  <c r="C12" i="3"/>
  <c r="B12" i="3"/>
  <c r="D12" i="3" l="1"/>
  <c r="E12" i="3" s="1"/>
</calcChain>
</file>

<file path=xl/sharedStrings.xml><?xml version="1.0" encoding="utf-8"?>
<sst xmlns="http://schemas.openxmlformats.org/spreadsheetml/2006/main" count="193" uniqueCount="127">
  <si>
    <t>№</t>
  </si>
  <si>
    <t>Найменування завдання/заходу</t>
  </si>
  <si>
    <t>Орієнтовна потреба на 2022 рік, тис.грн.</t>
  </si>
  <si>
    <t>Орієнтовна потреба на 2023 рік, тис.грн</t>
  </si>
  <si>
    <t>Орієнтовна потреба на 2024 рік, тис.грн.</t>
  </si>
  <si>
    <t>1.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</si>
  <si>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</si>
  <si>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</si>
  <si>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</si>
  <si>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</si>
  <si>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</si>
  <si>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</si>
  <si>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</si>
  <si>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</si>
  <si>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</si>
  <si>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</si>
  <si>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</si>
  <si>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</si>
  <si>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</si>
  <si>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</si>
  <si>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</si>
  <si>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</si>
  <si>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</si>
  <si>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</si>
  <si>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</si>
  <si>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</si>
  <si>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</si>
  <si>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</si>
  <si>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</si>
  <si>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</si>
  <si>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Секретарь сільської ради</t>
  </si>
  <si>
    <t>Олена ПРАВДЮК</t>
  </si>
  <si>
    <t>до Програми зі змінами, внесеними рішенням сільської ради</t>
  </si>
  <si>
    <t>Додаток 1</t>
  </si>
  <si>
    <t>до Програми</t>
  </si>
  <si>
    <t>зі змінами, внесеними</t>
  </si>
  <si>
    <t>рішенням сільської ради</t>
  </si>
  <si>
    <t xml:space="preserve">Прогнозні обсяги та джерела фінансування </t>
  </si>
  <si>
    <t>тис. грн</t>
  </si>
  <si>
    <t>Обсяг коштів, які пропонується залучити на виконання заходів Програми</t>
  </si>
  <si>
    <t>2022 рік</t>
  </si>
  <si>
    <t>2023 рік</t>
  </si>
  <si>
    <t>2024 рік</t>
  </si>
  <si>
    <t>Усього витрат на виконання заходів Програми</t>
  </si>
  <si>
    <t>Усього, у тому числі:</t>
  </si>
  <si>
    <t>кошти місцевого бюджету</t>
  </si>
  <si>
    <t>кошти інших джерел</t>
  </si>
  <si>
    <t xml:space="preserve">Секретар сільської ради                                                                                                                                      </t>
  </si>
  <si>
    <t>Додаток 3</t>
  </si>
  <si>
    <t>Перелік завдань і заходів (нове будівництво)</t>
  </si>
  <si>
    <t>Капітальне будівництво (придбання) житла</t>
  </si>
  <si>
    <t>Капітальне будівництво (придбання) інших об’єктів</t>
  </si>
  <si>
    <t>Нове будівництво дитячого будинку сімейного типу (житлового будинку) за адресою: вулиця Фестивальна селища Відрадне Запорізького району Запорізької області. Коригування</t>
  </si>
  <si>
    <t>Нове будівництво малого групового будинку (житлового будинку) за адресою: вулиця Садова села Широке Запорізького району Запорізької області. Коригування</t>
  </si>
  <si>
    <t>Джерела фінансування</t>
  </si>
  <si>
    <t>Місцевий бюджет</t>
  </si>
  <si>
    <t>Нове будівництво адміністративної будівлі за адресою: вул. Весняна, с-ще Сонячне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</si>
  <si>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вул.Квітуча, село Широке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</si>
  <si>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вул.Центральна, село Зеленопілля Запорізького району Запорізької області</t>
  </si>
  <si>
    <t>Нове будівництво Центру безпеки громадян по вул. Молодіжна села Петропіль Запорізького району Запорізької області</t>
  </si>
  <si>
    <t>Будівництво зовнішніх мереж водопостачання та водовідведення будівлі незавершеного будівництва Центру первинної медичної допомоги, розташованої по вул. Інститутська в селищі Сонячне Запорізького району Запорізької області</t>
  </si>
  <si>
    <t>ВСЬОГО, у тому числі:</t>
  </si>
  <si>
    <t>Додаток 4</t>
  </si>
  <si>
    <t>Перелік завдань і заходів (реконструкція)</t>
  </si>
  <si>
    <t>Реконструкція парку відпочинку за адресою: с.Широке Запорізького району Запорізької області</t>
  </si>
  <si>
    <t>Реконструкція та реставрація інших об'єктів</t>
  </si>
  <si>
    <t>Реконструкція будівлі Августинівської загальноосвітньої школи І-ІІІ ступенів Широківської сільради Запорізького району Запорізької області, яка знаходиться за адресою: 74403, вул.Молодіжна, 63, с.Августинівка Запорізького району Запорізької області</t>
  </si>
  <si>
    <t xml:space="preserve">Реконструкція  системи опалення із встановленням альтернативного (на твердому паливі) джерела опалення для  Широківської сільської ради Запорізького району Запорізької області за адресою: Запорізька область, Запорізький район, с. Широке, вул. Центральна, 1 </t>
  </si>
  <si>
    <t>Реконструкція  системи опалення із встановленням альтернативного (на твердому паливі) джерела опалення для  комунального некомерційного підприємства «Центр первинної медико-санітарної допомоги «СІМЕЙНИЙ ЛІКАР» Широківської сільської ради Запорізького району Запорізької області за адресою: Запорізька область, Запорізький район, с. село Малишівка, вул. Жовтнева (Квітуча), будинок 15</t>
  </si>
  <si>
    <t xml:space="preserve">Реконструкція  системи опалення із встановленням альтернативного (на твердому паливі) джерела опалення для комунального некомерційного підприємства «Місцева пожежна охорона Широківської ОТГ» Широківської сільської ради Запорізького району Запорізької області  за адресою: Запорізька область, Запорізький район, с. Широке, вул. Космічна, 2в </t>
  </si>
  <si>
    <t>Реконструкція системи опалення із встановленням альтернативного (на твердому паливі) джерела опалення для Широківської сільської ради Запорізького району Запорізької області за адресою: с.Володимирівське, вул.Шкільна 2, Запорізька область, Запорізький район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</si>
  <si>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вул.Молодіжна, б.63, с.Августинівка Запорізького району Запорізької області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</si>
  <si>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вул.Перемоги, б.3б, с.Відрадне Запорізького району Запорізької області</t>
  </si>
  <si>
    <t>Реконструкція амбулаторії за адресою: вул.Горького, 9, селище Відрадне Запорізького району Запорізької області. Коригування</t>
  </si>
  <si>
    <t>Реконструкція споруд водозабору і водопроводів для забезпечення користувачів артезіанською водою села Августинівка Запорізького району Запорізької області</t>
  </si>
  <si>
    <t>Реконструкція мереж зовнішнього електропостачання за проектом: Приєднання до електричних мереж ПАТ «Запоріжжяобленерго» електроустановок КНП «Центр первинної медико-санітарної допомоги «Сімейний лікар» Широківської сільської ради Запорізького району Запорізької області за адресою: вул.Інститутська, с.Сонячне Запорізького району Запорізької області</t>
  </si>
  <si>
    <t>Реконструкція системи опалення з установкою альтернативного (на твердому паливі) джерела опалення адміністративної будівлі за адресою: Запорізька область, Запорізький район, с.Веселе, вул.Центральна, 48а. Коригування</t>
  </si>
  <si>
    <t>Реконструкція системи газопостачання об'єкта, приєднаного до ГРМ; реконструкція комерційного вузла обліку газу Августинівського закладу загальної середньої освіти Широківської сільської ради, Запорізького району, Запорізької області за адресою: вул.Молодіжна, 63, с.Августинівка</t>
  </si>
  <si>
    <t>Реконструкція системи газопостачання об'єкта, приєднаного до ГРМ; реконструкція комерційного вузла обліку газу Відраднівсього закладу загальної середньої освіти Широківської сільської ради, Запорізького району, Запорізької області за адресою: вул.Перемоги, 3 Б, с.Відрадне</t>
  </si>
  <si>
    <t>Реконструкція Північного групового водопроводу від м. Запоріжжя до с. Лукашеве для водопостачання населених пунктів Запорізького району</t>
  </si>
  <si>
    <t>Реконструкція водопровідних мереж з підключенням абонентів с.Лукашеве Запорізького району Запорізької області</t>
  </si>
  <si>
    <t>Реконструкція стадіону за адресою: вул.Шкільна, 13, село Володимирівське Запорізького району Запорізької області</t>
  </si>
  <si>
    <t>Реконструкція будівлі Відраднівської загальноосвітньої школи I-III ступені Широківської сільської ради Запорізького району Запорізької області , що знаходиться за адресою : 70406, вул. Перемоги, буд. 2, с-ще Відрадне Запорізького району Запорізької області</t>
  </si>
  <si>
    <t>Реконструкція будівлі Володимирівського навчально-виховного комплексу "школа І-ІІІ ступенів-гімназія "УСПІХ" Запорізького району Запорізької області в рамках проекту "Новий освітній простір" Коригування</t>
  </si>
  <si>
    <t>Реконструкція (термомодернізація) будівлі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</si>
  <si>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Реконструкція артезіанської свердловини і насосної станції для подачі технічної води користувачам села Широке Запорізького району Запорізької області</t>
  </si>
  <si>
    <t>Реконструкція будівлі для облаштування денного центру соціально-психологічної допомоги особам, які постраждали від домашнього насильства та/або насильства за ознакою статі, за адресою: вул.Центральна, 7-а, село Лукашеве Запорізького району Запорізької області</t>
  </si>
  <si>
    <t>Реконструкція дороги за адресою: вул. Стадіонна село Володимирівське Запорізького району Запорізької області</t>
  </si>
  <si>
    <t>Реконструкція дороги за адресою: вул. Будівельників село Володимирівське Запорізького району Запорізької області</t>
  </si>
  <si>
    <t>Велопішохідна доріжка з освітленням вул. Будівельників село Володимирівське Запорізького району Запорізької області. Реконструкція (виготовлення ПКД)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</si>
  <si>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</si>
  <si>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</si>
  <si>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</si>
  <si>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</si>
  <si>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</si>
  <si>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</si>
  <si>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</si>
  <si>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</si>
  <si>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</si>
  <si>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</si>
  <si>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</si>
  <si>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</si>
  <si>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</si>
  <si>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</si>
  <si>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</si>
  <si>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Програми розвитку житлово-комунального господарства та благоустрою населених пунктів Широківської територіальної громади Запорізького району Запорізької області на 2022-2024 роки</t>
  </si>
  <si>
    <t>Будівництво зовнішніх мереж водовідведення багатоквартирного житлового будинку №3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</si>
  <si>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№4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</si>
  <si>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№1 по вул. Перемоги в селищі Відрадне Запорізького району Запорізької області</t>
  </si>
  <si>
    <t xml:space="preserve">Будівництво зовнішніх мереж водовідведення багатоквартирних житлових будинків №13 та №15 по вул. Перемоги в селищі Відрадне Запорізького району Запорізької області </t>
  </si>
  <si>
    <t>Будівництво зовнішніх мереж водовідведення багатоквартирних житлових будинків №1 та №2 по вул. Набережній в селищі Відрадне Запорізького району Запорізької області</t>
  </si>
  <si>
    <t>Нове будівництво споруди цивільного захисту-укриття для Петропільського ліцею Широківської сільської ради Запорізького району Запорізької області за адресою: вул.Молодіжна, 1 село Петропіль Запорізького району Запорізької області</t>
  </si>
  <si>
    <t>1.26</t>
  </si>
  <si>
    <t>Інші джерела (обласний бюджет)</t>
  </si>
  <si>
    <t>Інші джерела, у т.ч.</t>
  </si>
  <si>
    <t>обласний бюджет</t>
  </si>
  <si>
    <t>Інші джерела, у т.ч.:</t>
  </si>
  <si>
    <t xml:space="preserve">Інші джерела </t>
  </si>
  <si>
    <t>1.27</t>
  </si>
  <si>
    <t>Реконструкція системи опалення зі встановленням альтернативного джерела палива у будівлі Лукашівської гімназії "Мрія" за адресою: Запорізька область, Запорізький район, село Лукашеве, вул.Молодіжна, 1в</t>
  </si>
  <si>
    <t>Реконструкція системи опалення зі встановленням альтернативного джерела палива у будівлі Володимирівського ліцею «Успіх» за адресою: Запорізька область, Запорізький район, село Володимирівське, вул.Космічна, 2а</t>
  </si>
  <si>
    <t>від 04.04.2024 № 3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</si>
  <si>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</si>
  <si>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Нове будівництво моніторингового центру системи відеоспостереження "Безпечна громада" за адресою: вул. Молодіжна, село Петропіль Запорізького району Запорізької області</t>
  </si>
  <si>
    <t>Нове будівництво системи відеоспостереження за адресою: село Володимирівське Запорізького району Запорізької області</t>
  </si>
  <si>
    <t>1.28</t>
  </si>
  <si>
    <t>Реконструкція електропостачання для приєднання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</si>
</sst>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indent="15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>
      <selection activeCell="A25" sqref="A25"/>
    </sheetView>
  </sheetViews>
  <sheetFormatPr defaultRowHeight="15" x14ac:dyDescent="0.25"/>
  <cols>
    <col min="1" max="1" width="43.140625" customWidth="1"/>
    <col min="2" max="3" width="18.85546875" customWidth="1"/>
    <col min="4" max="4" width="19.42578125" customWidth="1"/>
    <col min="5" max="5" width="30" customWidth="1"/>
  </cols>
  <sheetData>
    <row r="1" spans="1:5" ht="18.75" x14ac:dyDescent="0.25">
      <c r="A1" s="12"/>
    </row>
    <row r="2" spans="1:5" ht="18.75" x14ac:dyDescent="0.3">
      <c r="A2" s="13"/>
      <c r="E2" s="9" t="s">
        <v>33</v>
      </c>
    </row>
    <row r="3" spans="1:5" ht="18.75" x14ac:dyDescent="0.3">
      <c r="A3" s="13"/>
      <c r="E3" s="9" t="s">
        <v>34</v>
      </c>
    </row>
    <row r="4" spans="1:5" ht="18.75" x14ac:dyDescent="0.3">
      <c r="A4" s="13"/>
      <c r="E4" s="9" t="s">
        <v>35</v>
      </c>
    </row>
    <row r="5" spans="1:5" ht="18.75" x14ac:dyDescent="0.3">
      <c r="A5" s="13"/>
      <c r="E5" s="9" t="s">
        <v>36</v>
      </c>
    </row>
    <row r="6" spans="1:5" ht="18.75" x14ac:dyDescent="0.3">
      <c r="A6" s="13"/>
      <c r="E6" s="9" t="s">
        <v>121</v>
      </c>
    </row>
    <row r="7" spans="1:5" ht="15.75" x14ac:dyDescent="0.25">
      <c r="A7" s="13"/>
      <c r="E7" s="10"/>
    </row>
    <row r="8" spans="1:5" ht="18.75" x14ac:dyDescent="0.25">
      <c r="A8" s="35" t="s">
        <v>37</v>
      </c>
      <c r="B8" s="35"/>
      <c r="C8" s="35"/>
      <c r="D8" s="35"/>
      <c r="E8" s="35"/>
    </row>
    <row r="9" spans="1:5" ht="58.5" customHeight="1" x14ac:dyDescent="0.25">
      <c r="A9" s="36" t="s">
        <v>105</v>
      </c>
      <c r="B9" s="36"/>
      <c r="C9" s="36"/>
      <c r="D9" s="36"/>
      <c r="E9" s="36"/>
    </row>
    <row r="10" spans="1:5" ht="18.75" x14ac:dyDescent="0.25">
      <c r="A10" s="14"/>
      <c r="E10" s="15" t="s">
        <v>38</v>
      </c>
    </row>
    <row r="11" spans="1:5" ht="56.25" x14ac:dyDescent="0.25">
      <c r="A11" s="16" t="s">
        <v>39</v>
      </c>
      <c r="B11" s="16" t="s">
        <v>40</v>
      </c>
      <c r="C11" s="16" t="s">
        <v>41</v>
      </c>
      <c r="D11" s="16" t="s">
        <v>42</v>
      </c>
      <c r="E11" s="16" t="s">
        <v>43</v>
      </c>
    </row>
    <row r="12" spans="1:5" ht="27.75" customHeight="1" x14ac:dyDescent="0.25">
      <c r="A12" s="17" t="s">
        <v>44</v>
      </c>
      <c r="B12" s="18">
        <f>SUM(B13:B14)</f>
        <v>304522.36629999999</v>
      </c>
      <c r="C12" s="18">
        <f>SUM(C13:C14)</f>
        <v>541268.05599999998</v>
      </c>
      <c r="D12" s="18">
        <f>SUM(D13:D14)</f>
        <v>555963.64500000002</v>
      </c>
      <c r="E12" s="18">
        <f>SUM(B12:D12)</f>
        <v>1401754.0673</v>
      </c>
    </row>
    <row r="13" spans="1:5" ht="18.75" x14ac:dyDescent="0.25">
      <c r="A13" s="19" t="s">
        <v>45</v>
      </c>
      <c r="B13" s="20">
        <v>125661.8333</v>
      </c>
      <c r="C13" s="20">
        <f>246993.185+4760+64374.405+68822</f>
        <v>384949.58999999997</v>
      </c>
      <c r="D13" s="20">
        <v>457392.07199999999</v>
      </c>
      <c r="E13" s="18">
        <f t="shared" ref="E13:E14" si="0">SUM(B13:D13)</f>
        <v>968003.49529999995</v>
      </c>
    </row>
    <row r="14" spans="1:5" ht="18.75" x14ac:dyDescent="0.25">
      <c r="A14" s="19" t="s">
        <v>46</v>
      </c>
      <c r="B14" s="20">
        <v>178860.533</v>
      </c>
      <c r="C14" s="20">
        <f>46720+109598.466</f>
        <v>156318.46600000001</v>
      </c>
      <c r="D14" s="20">
        <v>98571.573000000004</v>
      </c>
      <c r="E14" s="18">
        <f t="shared" si="0"/>
        <v>433750.57200000004</v>
      </c>
    </row>
    <row r="15" spans="1:5" ht="18.75" x14ac:dyDescent="0.25">
      <c r="A15" s="14"/>
    </row>
    <row r="16" spans="1:5" ht="15.75" x14ac:dyDescent="0.25">
      <c r="A16" s="21"/>
    </row>
    <row r="17" spans="1:5" ht="18.75" x14ac:dyDescent="0.3">
      <c r="A17" s="22" t="s">
        <v>47</v>
      </c>
      <c r="E17" s="9" t="s">
        <v>31</v>
      </c>
    </row>
  </sheetData>
  <mergeCells count="2">
    <mergeCell ref="A8:E8"/>
    <mergeCell ref="A9:E9"/>
  </mergeCells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topLeftCell="A25" zoomScaleNormal="100" workbookViewId="0">
      <selection activeCell="D4" sqref="D4:E4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0" t="s">
        <v>48</v>
      </c>
      <c r="E2" s="10"/>
    </row>
    <row r="3" spans="1:6" ht="32.25" customHeight="1" x14ac:dyDescent="0.25">
      <c r="A3" s="2"/>
      <c r="D3" s="41" t="s">
        <v>32</v>
      </c>
      <c r="E3" s="41"/>
    </row>
    <row r="4" spans="1:6" ht="15.75" x14ac:dyDescent="0.25">
      <c r="A4" s="2"/>
      <c r="D4" s="42" t="s">
        <v>121</v>
      </c>
      <c r="E4" s="42"/>
    </row>
    <row r="5" spans="1:6" ht="15.75" x14ac:dyDescent="0.25">
      <c r="A5" s="1"/>
    </row>
    <row r="6" spans="1:6" ht="18.75" x14ac:dyDescent="0.25">
      <c r="A6" s="43" t="s">
        <v>49</v>
      </c>
      <c r="B6" s="43"/>
      <c r="C6" s="43"/>
      <c r="D6" s="43"/>
      <c r="E6" s="43"/>
    </row>
    <row r="7" spans="1:6" ht="45.75" customHeight="1" x14ac:dyDescent="0.25">
      <c r="A7" s="44" t="s">
        <v>105</v>
      </c>
      <c r="B7" s="44"/>
      <c r="C7" s="44"/>
      <c r="D7" s="44"/>
      <c r="E7" s="44"/>
    </row>
    <row r="8" spans="1:6" ht="19.5" thickBot="1" x14ac:dyDescent="0.3">
      <c r="A8" s="3"/>
    </row>
    <row r="9" spans="1:6" ht="15.75" customHeight="1" x14ac:dyDescent="0.25">
      <c r="A9" s="38" t="s">
        <v>0</v>
      </c>
      <c r="B9" s="38" t="s">
        <v>1</v>
      </c>
      <c r="C9" s="38" t="s">
        <v>54</v>
      </c>
      <c r="D9" s="38" t="s">
        <v>2</v>
      </c>
      <c r="E9" s="38" t="s">
        <v>3</v>
      </c>
      <c r="F9" s="38" t="s">
        <v>4</v>
      </c>
    </row>
    <row r="10" spans="1:6" ht="15" customHeight="1" x14ac:dyDescent="0.25">
      <c r="A10" s="39"/>
      <c r="B10" s="39"/>
      <c r="C10" s="39"/>
      <c r="D10" s="39"/>
      <c r="E10" s="39"/>
      <c r="F10" s="39"/>
    </row>
    <row r="11" spans="1:6" ht="15" customHeight="1" x14ac:dyDescent="0.25">
      <c r="A11" s="39"/>
      <c r="B11" s="39"/>
      <c r="C11" s="39"/>
      <c r="D11" s="39"/>
      <c r="E11" s="39"/>
      <c r="F11" s="39"/>
    </row>
    <row r="12" spans="1:6" ht="18" customHeight="1" thickBot="1" x14ac:dyDescent="0.3">
      <c r="A12" s="40"/>
      <c r="B12" s="40"/>
      <c r="C12" s="40"/>
      <c r="D12" s="40"/>
      <c r="E12" s="40"/>
      <c r="F12" s="40"/>
    </row>
    <row r="13" spans="1:6" ht="28.5" customHeight="1" thickTop="1" x14ac:dyDescent="0.25">
      <c r="A13" s="29" t="s">
        <v>5</v>
      </c>
      <c r="B13" s="27" t="s">
        <v>50</v>
      </c>
      <c r="C13" s="27"/>
      <c r="D13" s="28">
        <f>SUM(D14:D17)</f>
        <v>20500</v>
      </c>
      <c r="E13" s="28">
        <f t="shared" ref="E13:F13" si="0">SUM(E14:E17)</f>
        <v>0</v>
      </c>
      <c r="F13" s="28">
        <f t="shared" si="0"/>
        <v>0</v>
      </c>
    </row>
    <row r="14" spans="1:6" ht="33" customHeight="1" x14ac:dyDescent="0.25">
      <c r="A14" s="4" t="s">
        <v>6</v>
      </c>
      <c r="B14" s="5" t="s">
        <v>53</v>
      </c>
      <c r="C14" s="23" t="s">
        <v>117</v>
      </c>
      <c r="D14" s="7">
        <v>7500</v>
      </c>
      <c r="E14" s="7">
        <v>0</v>
      </c>
      <c r="F14" s="7">
        <v>0</v>
      </c>
    </row>
    <row r="15" spans="1:6" ht="47.25" x14ac:dyDescent="0.25">
      <c r="A15" s="4" t="s">
        <v>7</v>
      </c>
      <c r="B15" s="5" t="s">
        <v>52</v>
      </c>
      <c r="C15" s="23" t="s">
        <v>117</v>
      </c>
      <c r="D15" s="7">
        <v>13000</v>
      </c>
      <c r="E15" s="7">
        <v>0</v>
      </c>
      <c r="F15" s="7">
        <v>0</v>
      </c>
    </row>
    <row r="16" spans="1:6" ht="0.75" customHeight="1" x14ac:dyDescent="0.25">
      <c r="A16" s="4"/>
      <c r="B16" s="5"/>
      <c r="C16" s="5"/>
      <c r="D16" s="7"/>
      <c r="E16" s="7"/>
      <c r="F16" s="7"/>
    </row>
    <row r="17" spans="1:6" ht="15.75" x14ac:dyDescent="0.25">
      <c r="A17" s="4"/>
      <c r="B17" s="5"/>
      <c r="C17" s="5"/>
      <c r="D17" s="7"/>
      <c r="E17" s="7"/>
      <c r="F17" s="7"/>
    </row>
    <row r="18" spans="1:6" ht="15.75" x14ac:dyDescent="0.25">
      <c r="A18" s="29">
        <v>2</v>
      </c>
      <c r="B18" s="27" t="s">
        <v>51</v>
      </c>
      <c r="C18" s="27"/>
      <c r="D18" s="28">
        <f>SUM(D19:D25)</f>
        <v>23409.424999999999</v>
      </c>
      <c r="E18" s="28">
        <f t="shared" ref="E18" si="1">SUM(E19:E25)</f>
        <v>51480</v>
      </c>
      <c r="F18" s="28">
        <f>SUM(F19:F34)</f>
        <v>183220</v>
      </c>
    </row>
    <row r="19" spans="1:6" ht="31.5" x14ac:dyDescent="0.25">
      <c r="A19" s="45" t="s">
        <v>16</v>
      </c>
      <c r="B19" s="47" t="s">
        <v>56</v>
      </c>
      <c r="C19" s="23" t="s">
        <v>55</v>
      </c>
      <c r="D19" s="7">
        <v>0</v>
      </c>
      <c r="E19" s="7">
        <v>1400</v>
      </c>
      <c r="F19" s="7">
        <v>3500</v>
      </c>
    </row>
    <row r="20" spans="1:6" ht="47.25" x14ac:dyDescent="0.25">
      <c r="A20" s="46"/>
      <c r="B20" s="48"/>
      <c r="C20" s="23" t="s">
        <v>113</v>
      </c>
      <c r="D20" s="7">
        <v>23333.383999999998</v>
      </c>
      <c r="E20" s="7">
        <v>24030</v>
      </c>
      <c r="F20" s="7">
        <v>24030</v>
      </c>
    </row>
    <row r="21" spans="1:6" ht="38.25" customHeight="1" x14ac:dyDescent="0.25">
      <c r="A21" s="4" t="s">
        <v>17</v>
      </c>
      <c r="B21" s="5" t="s">
        <v>57</v>
      </c>
      <c r="C21" s="23" t="s">
        <v>55</v>
      </c>
      <c r="D21" s="7">
        <v>29.338000000000001</v>
      </c>
      <c r="E21" s="7">
        <v>0</v>
      </c>
      <c r="F21" s="7">
        <v>0</v>
      </c>
    </row>
    <row r="22" spans="1:6" ht="31.5" x14ac:dyDescent="0.25">
      <c r="A22" s="4" t="s">
        <v>18</v>
      </c>
      <c r="B22" s="5" t="s">
        <v>58</v>
      </c>
      <c r="C22" s="23" t="s">
        <v>55</v>
      </c>
      <c r="D22" s="7">
        <v>46.703000000000003</v>
      </c>
      <c r="E22" s="7">
        <v>0</v>
      </c>
      <c r="F22" s="7">
        <v>0</v>
      </c>
    </row>
    <row r="23" spans="1:6" ht="33" customHeight="1" x14ac:dyDescent="0.25">
      <c r="A23" s="45" t="s">
        <v>19</v>
      </c>
      <c r="B23" s="47" t="s">
        <v>59</v>
      </c>
      <c r="C23" s="23" t="s">
        <v>55</v>
      </c>
      <c r="D23" s="7">
        <v>0</v>
      </c>
      <c r="E23" s="7">
        <v>1980</v>
      </c>
      <c r="F23" s="7">
        <v>3500</v>
      </c>
    </row>
    <row r="24" spans="1:6" ht="55.5" customHeight="1" x14ac:dyDescent="0.25">
      <c r="A24" s="46"/>
      <c r="B24" s="48"/>
      <c r="C24" s="23" t="s">
        <v>113</v>
      </c>
      <c r="D24" s="7">
        <v>0</v>
      </c>
      <c r="E24" s="7">
        <v>22690</v>
      </c>
      <c r="F24" s="7">
        <v>22690</v>
      </c>
    </row>
    <row r="25" spans="1:6" ht="47.25" x14ac:dyDescent="0.25">
      <c r="A25" s="4" t="s">
        <v>20</v>
      </c>
      <c r="B25" s="5" t="s">
        <v>60</v>
      </c>
      <c r="C25" s="23" t="s">
        <v>55</v>
      </c>
      <c r="D25" s="7">
        <v>0</v>
      </c>
      <c r="E25" s="7">
        <v>1380</v>
      </c>
      <c r="F25" s="7">
        <v>0</v>
      </c>
    </row>
    <row r="26" spans="1:6" ht="31.5" x14ac:dyDescent="0.25">
      <c r="A26" s="4" t="s">
        <v>21</v>
      </c>
      <c r="B26" s="5" t="s">
        <v>107</v>
      </c>
      <c r="C26" s="23" t="s">
        <v>55</v>
      </c>
      <c r="D26" s="7">
        <v>0</v>
      </c>
      <c r="E26" s="7">
        <v>0</v>
      </c>
      <c r="F26" s="7">
        <v>2600</v>
      </c>
    </row>
    <row r="27" spans="1:6" ht="31.5" x14ac:dyDescent="0.25">
      <c r="A27" s="4" t="s">
        <v>22</v>
      </c>
      <c r="B27" s="5" t="s">
        <v>106</v>
      </c>
      <c r="C27" s="23" t="s">
        <v>55</v>
      </c>
      <c r="D27" s="7">
        <v>0</v>
      </c>
      <c r="E27" s="7">
        <v>0</v>
      </c>
      <c r="F27" s="7">
        <v>2600</v>
      </c>
    </row>
    <row r="28" spans="1:6" ht="31.5" x14ac:dyDescent="0.25">
      <c r="A28" s="4" t="s">
        <v>23</v>
      </c>
      <c r="B28" s="5" t="s">
        <v>108</v>
      </c>
      <c r="C28" s="23" t="s">
        <v>55</v>
      </c>
      <c r="D28" s="7">
        <v>0</v>
      </c>
      <c r="E28" s="7">
        <v>0</v>
      </c>
      <c r="F28" s="7">
        <v>2600</v>
      </c>
    </row>
    <row r="29" spans="1:6" ht="31.5" x14ac:dyDescent="0.25">
      <c r="A29" s="4" t="s">
        <v>24</v>
      </c>
      <c r="B29" s="5" t="s">
        <v>109</v>
      </c>
      <c r="C29" s="23" t="s">
        <v>55</v>
      </c>
      <c r="D29" s="7">
        <v>0</v>
      </c>
      <c r="E29" s="7">
        <v>0</v>
      </c>
      <c r="F29" s="7">
        <v>2600</v>
      </c>
    </row>
    <row r="30" spans="1:6" ht="31.5" x14ac:dyDescent="0.25">
      <c r="A30" s="4" t="s">
        <v>25</v>
      </c>
      <c r="B30" s="5" t="s">
        <v>110</v>
      </c>
      <c r="C30" s="23" t="s">
        <v>55</v>
      </c>
      <c r="D30" s="7">
        <v>0</v>
      </c>
      <c r="E30" s="7">
        <v>0</v>
      </c>
      <c r="F30" s="7">
        <v>2600</v>
      </c>
    </row>
    <row r="31" spans="1:6" ht="47.25" x14ac:dyDescent="0.25">
      <c r="A31" s="4" t="s">
        <v>26</v>
      </c>
      <c r="B31" s="5" t="s">
        <v>111</v>
      </c>
      <c r="C31" s="23" t="s">
        <v>55</v>
      </c>
      <c r="D31" s="7">
        <v>0</v>
      </c>
      <c r="E31" s="7">
        <v>0</v>
      </c>
      <c r="F31" s="7">
        <v>48000</v>
      </c>
    </row>
    <row r="32" spans="1:6" ht="47.25" x14ac:dyDescent="0.25">
      <c r="A32" s="4" t="s">
        <v>27</v>
      </c>
      <c r="B32" s="5" t="s">
        <v>122</v>
      </c>
      <c r="C32" s="23" t="s">
        <v>55</v>
      </c>
      <c r="D32" s="7">
        <v>0</v>
      </c>
      <c r="E32" s="7">
        <v>0</v>
      </c>
      <c r="F32" s="7">
        <v>60000</v>
      </c>
    </row>
    <row r="33" spans="1:6" ht="47.25" x14ac:dyDescent="0.25">
      <c r="A33" s="4" t="s">
        <v>28</v>
      </c>
      <c r="B33" s="5" t="s">
        <v>123</v>
      </c>
      <c r="C33" s="23" t="s">
        <v>55</v>
      </c>
      <c r="D33" s="7">
        <v>0</v>
      </c>
      <c r="E33" s="7">
        <v>0</v>
      </c>
      <c r="F33" s="7">
        <v>6000</v>
      </c>
    </row>
    <row r="34" spans="1:6" ht="31.5" x14ac:dyDescent="0.25">
      <c r="A34" s="4" t="s">
        <v>29</v>
      </c>
      <c r="B34" s="5" t="s">
        <v>124</v>
      </c>
      <c r="C34" s="23" t="s">
        <v>55</v>
      </c>
      <c r="D34" s="7">
        <v>0</v>
      </c>
      <c r="E34" s="7">
        <v>0</v>
      </c>
      <c r="F34" s="7">
        <v>2500</v>
      </c>
    </row>
    <row r="35" spans="1:6" ht="20.25" customHeight="1" x14ac:dyDescent="0.25">
      <c r="A35" s="4"/>
      <c r="B35" s="6" t="s">
        <v>61</v>
      </c>
      <c r="C35" s="23"/>
      <c r="D35" s="8">
        <f>D18+D13</f>
        <v>43909.425000000003</v>
      </c>
      <c r="E35" s="8">
        <f t="shared" ref="E35" si="2">E18+E13</f>
        <v>51480</v>
      </c>
      <c r="F35" s="8">
        <f>F18+F13</f>
        <v>183220</v>
      </c>
    </row>
    <row r="36" spans="1:6" ht="31.5" x14ac:dyDescent="0.25">
      <c r="A36" s="49"/>
      <c r="B36" s="49"/>
      <c r="C36" s="23" t="s">
        <v>55</v>
      </c>
      <c r="D36" s="8">
        <f>D18+D13-D37</f>
        <v>76.041000000004715</v>
      </c>
      <c r="E36" s="8">
        <f>E13+E18-E20-E24</f>
        <v>4760</v>
      </c>
      <c r="F36" s="8">
        <f>F13+F18-F24-F20</f>
        <v>136500</v>
      </c>
    </row>
    <row r="37" spans="1:6" ht="31.5" x14ac:dyDescent="0.25">
      <c r="A37" s="50"/>
      <c r="B37" s="50"/>
      <c r="C37" s="23" t="s">
        <v>114</v>
      </c>
      <c r="D37" s="8">
        <f>D14+D15+D20</f>
        <v>43833.383999999998</v>
      </c>
      <c r="E37" s="8">
        <f>E20+E24</f>
        <v>46720</v>
      </c>
      <c r="F37" s="8">
        <f>F20+F24</f>
        <v>46720</v>
      </c>
    </row>
    <row r="38" spans="1:6" ht="31.5" x14ac:dyDescent="0.25">
      <c r="A38" s="51"/>
      <c r="B38" s="51"/>
      <c r="C38" s="30" t="s">
        <v>115</v>
      </c>
      <c r="D38" s="31">
        <f>D20</f>
        <v>23333.383999999998</v>
      </c>
      <c r="E38" s="31">
        <v>46720</v>
      </c>
      <c r="F38" s="31">
        <v>46720</v>
      </c>
    </row>
    <row r="39" spans="1:6" ht="15.75" x14ac:dyDescent="0.25">
      <c r="A39" s="24"/>
      <c r="B39" s="24"/>
      <c r="C39" s="33"/>
      <c r="D39" s="34"/>
      <c r="E39" s="34"/>
      <c r="F39" s="34"/>
    </row>
    <row r="40" spans="1:6" s="11" customFormat="1" ht="28.5" customHeight="1" x14ac:dyDescent="0.25">
      <c r="A40" s="37" t="s">
        <v>30</v>
      </c>
      <c r="B40" s="37"/>
      <c r="D40" s="10" t="s">
        <v>31</v>
      </c>
    </row>
  </sheetData>
  <mergeCells count="17">
    <mergeCell ref="B36:B38"/>
    <mergeCell ref="A36:A38"/>
    <mergeCell ref="A40:B40"/>
    <mergeCell ref="D3:E3"/>
    <mergeCell ref="D4:E4"/>
    <mergeCell ref="A6:E6"/>
    <mergeCell ref="A7:E7"/>
    <mergeCell ref="A9:A12"/>
    <mergeCell ref="B9:B12"/>
    <mergeCell ref="D9:D12"/>
    <mergeCell ref="E9:E12"/>
    <mergeCell ref="F9:F12"/>
    <mergeCell ref="C9:C12"/>
    <mergeCell ref="A19:A20"/>
    <mergeCell ref="B19:B20"/>
    <mergeCell ref="A23:A24"/>
    <mergeCell ref="B23:B24"/>
  </mergeCells>
  <phoneticPr fontId="12" type="noConversion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tabSelected="1" workbookViewId="0">
      <selection activeCell="C59" sqref="C59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0" t="s">
        <v>62</v>
      </c>
      <c r="E2" s="10"/>
    </row>
    <row r="3" spans="1:6" ht="32.25" customHeight="1" x14ac:dyDescent="0.25">
      <c r="A3" s="2"/>
      <c r="D3" s="41" t="s">
        <v>32</v>
      </c>
      <c r="E3" s="41"/>
    </row>
    <row r="4" spans="1:6" ht="15.75" x14ac:dyDescent="0.25">
      <c r="A4" s="2"/>
      <c r="D4" s="42" t="s">
        <v>121</v>
      </c>
      <c r="E4" s="42"/>
    </row>
    <row r="5" spans="1:6" ht="15.75" x14ac:dyDescent="0.25">
      <c r="A5" s="1"/>
    </row>
    <row r="6" spans="1:6" ht="18.75" x14ac:dyDescent="0.25">
      <c r="A6" s="43" t="s">
        <v>63</v>
      </c>
      <c r="B6" s="43"/>
      <c r="C6" s="43"/>
      <c r="D6" s="43"/>
      <c r="E6" s="43"/>
    </row>
    <row r="7" spans="1:6" ht="45.75" customHeight="1" x14ac:dyDescent="0.25">
      <c r="A7" s="44" t="s">
        <v>105</v>
      </c>
      <c r="B7" s="44"/>
      <c r="C7" s="44"/>
      <c r="D7" s="44"/>
      <c r="E7" s="44"/>
    </row>
    <row r="8" spans="1:6" ht="19.5" thickBot="1" x14ac:dyDescent="0.3">
      <c r="A8" s="3"/>
    </row>
    <row r="9" spans="1:6" ht="15.75" customHeight="1" x14ac:dyDescent="0.25">
      <c r="A9" s="38" t="s">
        <v>0</v>
      </c>
      <c r="B9" s="38" t="s">
        <v>1</v>
      </c>
      <c r="C9" s="38" t="s">
        <v>54</v>
      </c>
      <c r="D9" s="38" t="s">
        <v>2</v>
      </c>
      <c r="E9" s="38" t="s">
        <v>3</v>
      </c>
      <c r="F9" s="38" t="s">
        <v>4</v>
      </c>
    </row>
    <row r="10" spans="1:6" ht="15" customHeight="1" x14ac:dyDescent="0.25">
      <c r="A10" s="39"/>
      <c r="B10" s="39"/>
      <c r="C10" s="39"/>
      <c r="D10" s="39"/>
      <c r="E10" s="39"/>
      <c r="F10" s="39"/>
    </row>
    <row r="11" spans="1:6" ht="15" customHeight="1" x14ac:dyDescent="0.25">
      <c r="A11" s="39"/>
      <c r="B11" s="39"/>
      <c r="C11" s="39"/>
      <c r="D11" s="39"/>
      <c r="E11" s="39"/>
      <c r="F11" s="39"/>
    </row>
    <row r="12" spans="1:6" ht="18" customHeight="1" thickBot="1" x14ac:dyDescent="0.3">
      <c r="A12" s="40"/>
      <c r="B12" s="40"/>
      <c r="C12" s="40"/>
      <c r="D12" s="40"/>
      <c r="E12" s="40"/>
      <c r="F12" s="40"/>
    </row>
    <row r="13" spans="1:6" ht="28.5" customHeight="1" thickTop="1" x14ac:dyDescent="0.25">
      <c r="A13" s="29" t="s">
        <v>5</v>
      </c>
      <c r="B13" s="27" t="s">
        <v>65</v>
      </c>
      <c r="C13" s="27"/>
      <c r="D13" s="28"/>
      <c r="E13" s="28"/>
      <c r="F13" s="28"/>
    </row>
    <row r="14" spans="1:6" ht="48" customHeight="1" x14ac:dyDescent="0.25">
      <c r="A14" s="4" t="s">
        <v>6</v>
      </c>
      <c r="B14" s="5" t="s">
        <v>64</v>
      </c>
      <c r="C14" s="23" t="s">
        <v>117</v>
      </c>
      <c r="D14" s="7">
        <v>11370</v>
      </c>
      <c r="E14" s="7">
        <v>0</v>
      </c>
      <c r="F14" s="7">
        <v>0</v>
      </c>
    </row>
    <row r="15" spans="1:6" ht="47.25" x14ac:dyDescent="0.25">
      <c r="A15" s="4" t="s">
        <v>7</v>
      </c>
      <c r="B15" s="5" t="s">
        <v>82</v>
      </c>
      <c r="C15" s="23" t="s">
        <v>55</v>
      </c>
      <c r="D15" s="7">
        <v>2660.0889999999999</v>
      </c>
      <c r="E15" s="7">
        <v>0</v>
      </c>
      <c r="F15" s="7">
        <v>0</v>
      </c>
    </row>
    <row r="16" spans="1:6" ht="47.25" x14ac:dyDescent="0.25">
      <c r="A16" s="4" t="s">
        <v>8</v>
      </c>
      <c r="B16" s="5" t="s">
        <v>66</v>
      </c>
      <c r="C16" s="23" t="s">
        <v>55</v>
      </c>
      <c r="D16" s="7">
        <v>22033.33</v>
      </c>
      <c r="E16" s="7">
        <v>0</v>
      </c>
      <c r="F16" s="7">
        <v>0</v>
      </c>
    </row>
    <row r="17" spans="1:6" ht="47.25" x14ac:dyDescent="0.25">
      <c r="A17" s="4" t="s">
        <v>9</v>
      </c>
      <c r="B17" s="5" t="s">
        <v>67</v>
      </c>
      <c r="C17" s="23" t="s">
        <v>55</v>
      </c>
      <c r="D17" s="7">
        <v>209.34299999999999</v>
      </c>
      <c r="E17" s="7">
        <v>0</v>
      </c>
      <c r="F17" s="7">
        <v>0</v>
      </c>
    </row>
    <row r="18" spans="1:6" ht="78.75" x14ac:dyDescent="0.25">
      <c r="A18" s="4" t="s">
        <v>10</v>
      </c>
      <c r="B18" s="5" t="s">
        <v>68</v>
      </c>
      <c r="C18" s="23" t="s">
        <v>55</v>
      </c>
      <c r="D18" s="7">
        <v>197.547</v>
      </c>
      <c r="E18" s="7">
        <v>0</v>
      </c>
      <c r="F18" s="7">
        <v>0</v>
      </c>
    </row>
    <row r="19" spans="1:6" ht="63" x14ac:dyDescent="0.25">
      <c r="A19" s="4" t="s">
        <v>11</v>
      </c>
      <c r="B19" s="5" t="s">
        <v>69</v>
      </c>
      <c r="C19" s="23" t="s">
        <v>55</v>
      </c>
      <c r="D19" s="7">
        <v>297.62299999999999</v>
      </c>
      <c r="E19" s="7">
        <v>0</v>
      </c>
      <c r="F19" s="7">
        <v>0</v>
      </c>
    </row>
    <row r="20" spans="1:6" ht="47.25" x14ac:dyDescent="0.25">
      <c r="A20" s="4" t="s">
        <v>12</v>
      </c>
      <c r="B20" s="5" t="s">
        <v>70</v>
      </c>
      <c r="C20" s="23" t="s">
        <v>55</v>
      </c>
      <c r="D20" s="7">
        <v>238.828</v>
      </c>
      <c r="E20" s="7">
        <v>0</v>
      </c>
      <c r="F20" s="7">
        <v>0</v>
      </c>
    </row>
    <row r="21" spans="1:6" ht="47.25" x14ac:dyDescent="0.25">
      <c r="A21" s="4" t="s">
        <v>13</v>
      </c>
      <c r="B21" s="5" t="s">
        <v>71</v>
      </c>
      <c r="C21" s="23" t="s">
        <v>55</v>
      </c>
      <c r="D21" s="7">
        <v>7531.1959999999999</v>
      </c>
      <c r="E21" s="7">
        <v>0</v>
      </c>
      <c r="F21" s="7">
        <v>0</v>
      </c>
    </row>
    <row r="22" spans="1:6" ht="47.25" x14ac:dyDescent="0.25">
      <c r="A22" s="4" t="s">
        <v>14</v>
      </c>
      <c r="B22" s="5" t="s">
        <v>72</v>
      </c>
      <c r="C22" s="23" t="s">
        <v>55</v>
      </c>
      <c r="D22" s="7">
        <v>8405.9449999999997</v>
      </c>
      <c r="E22" s="7">
        <v>0</v>
      </c>
      <c r="F22" s="7">
        <v>0</v>
      </c>
    </row>
    <row r="23" spans="1:6" ht="31.5" x14ac:dyDescent="0.25">
      <c r="A23" s="4" t="s">
        <v>15</v>
      </c>
      <c r="B23" s="5" t="s">
        <v>73</v>
      </c>
      <c r="C23" s="23" t="s">
        <v>117</v>
      </c>
      <c r="D23" s="7">
        <v>10573.215</v>
      </c>
      <c r="E23" s="7">
        <v>0</v>
      </c>
      <c r="F23" s="7">
        <v>0</v>
      </c>
    </row>
    <row r="24" spans="1:6" ht="31.5" x14ac:dyDescent="0.25">
      <c r="A24" s="4" t="s">
        <v>90</v>
      </c>
      <c r="B24" s="5" t="s">
        <v>74</v>
      </c>
      <c r="C24" s="23" t="s">
        <v>55</v>
      </c>
      <c r="D24" s="7">
        <v>2985.9960000000001</v>
      </c>
      <c r="E24" s="7">
        <v>0</v>
      </c>
      <c r="F24" s="7">
        <v>0</v>
      </c>
    </row>
    <row r="25" spans="1:6" ht="78.75" x14ac:dyDescent="0.25">
      <c r="A25" s="4" t="s">
        <v>91</v>
      </c>
      <c r="B25" s="5" t="s">
        <v>75</v>
      </c>
      <c r="C25" s="23" t="s">
        <v>55</v>
      </c>
      <c r="D25" s="7">
        <v>473.71100000000001</v>
      </c>
      <c r="E25" s="7">
        <v>0</v>
      </c>
      <c r="F25" s="7">
        <v>0</v>
      </c>
    </row>
    <row r="26" spans="1:6" ht="47.25" x14ac:dyDescent="0.25">
      <c r="A26" s="4" t="s">
        <v>92</v>
      </c>
      <c r="B26" s="5" t="s">
        <v>76</v>
      </c>
      <c r="C26" s="23" t="s">
        <v>55</v>
      </c>
      <c r="D26" s="7">
        <v>299.98700000000002</v>
      </c>
      <c r="E26" s="7">
        <v>0</v>
      </c>
      <c r="F26" s="7">
        <v>0</v>
      </c>
    </row>
    <row r="27" spans="1:6" ht="63" x14ac:dyDescent="0.25">
      <c r="A27" s="4" t="s">
        <v>93</v>
      </c>
      <c r="B27" s="5" t="s">
        <v>77</v>
      </c>
      <c r="C27" s="23" t="s">
        <v>55</v>
      </c>
      <c r="D27" s="7">
        <v>488.452</v>
      </c>
      <c r="E27" s="7">
        <v>0</v>
      </c>
      <c r="F27" s="7">
        <v>0</v>
      </c>
    </row>
    <row r="28" spans="1:6" ht="63" x14ac:dyDescent="0.25">
      <c r="A28" s="4" t="s">
        <v>94</v>
      </c>
      <c r="B28" s="5" t="s">
        <v>78</v>
      </c>
      <c r="C28" s="23" t="s">
        <v>55</v>
      </c>
      <c r="D28" s="7">
        <v>638.96600000000001</v>
      </c>
      <c r="E28" s="7">
        <v>0</v>
      </c>
      <c r="F28" s="7">
        <v>0</v>
      </c>
    </row>
    <row r="29" spans="1:6" ht="31.5" x14ac:dyDescent="0.25">
      <c r="A29" s="45" t="s">
        <v>95</v>
      </c>
      <c r="B29" s="47" t="s">
        <v>79</v>
      </c>
      <c r="C29" s="23" t="s">
        <v>55</v>
      </c>
      <c r="D29" s="7">
        <v>0</v>
      </c>
      <c r="E29" s="7">
        <f>102365-101392.566</f>
        <v>972.43399999999383</v>
      </c>
      <c r="F29" s="7">
        <v>1325.7</v>
      </c>
    </row>
    <row r="30" spans="1:6" ht="47.25" x14ac:dyDescent="0.25">
      <c r="A30" s="46"/>
      <c r="B30" s="48"/>
      <c r="C30" s="23" t="s">
        <v>113</v>
      </c>
      <c r="D30" s="7">
        <v>96213.933999999994</v>
      </c>
      <c r="E30" s="7">
        <v>101392.56600000001</v>
      </c>
      <c r="F30" s="7">
        <v>45000</v>
      </c>
    </row>
    <row r="31" spans="1:6" ht="31.5" x14ac:dyDescent="0.25">
      <c r="A31" s="4" t="s">
        <v>96</v>
      </c>
      <c r="B31" s="5" t="s">
        <v>80</v>
      </c>
      <c r="C31" s="23" t="s">
        <v>55</v>
      </c>
      <c r="D31" s="7">
        <v>0</v>
      </c>
      <c r="E31" s="7">
        <v>0</v>
      </c>
      <c r="F31" s="7">
        <v>97831.854000000007</v>
      </c>
    </row>
    <row r="32" spans="1:6" ht="31.5" x14ac:dyDescent="0.25">
      <c r="A32" s="4" t="s">
        <v>97</v>
      </c>
      <c r="B32" s="5" t="s">
        <v>81</v>
      </c>
      <c r="C32" s="23" t="s">
        <v>117</v>
      </c>
      <c r="D32" s="7">
        <v>16870</v>
      </c>
      <c r="E32" s="7">
        <v>0</v>
      </c>
      <c r="F32" s="7">
        <v>0</v>
      </c>
    </row>
    <row r="33" spans="1:6" ht="47.25" x14ac:dyDescent="0.25">
      <c r="A33" s="4" t="s">
        <v>98</v>
      </c>
      <c r="B33" s="5" t="s">
        <v>83</v>
      </c>
      <c r="C33" s="23" t="s">
        <v>55</v>
      </c>
      <c r="D33" s="7">
        <v>28640.684000000001</v>
      </c>
      <c r="E33" s="7">
        <v>0</v>
      </c>
      <c r="F33" s="7">
        <v>0</v>
      </c>
    </row>
    <row r="34" spans="1:6" ht="47.25" x14ac:dyDescent="0.25">
      <c r="A34" s="4" t="s">
        <v>99</v>
      </c>
      <c r="B34" s="5" t="s">
        <v>84</v>
      </c>
      <c r="C34" s="23" t="s">
        <v>55</v>
      </c>
      <c r="D34" s="7">
        <v>0</v>
      </c>
      <c r="E34" s="7">
        <v>900</v>
      </c>
      <c r="F34" s="7">
        <v>46090.508000000002</v>
      </c>
    </row>
    <row r="35" spans="1:6" ht="32.25" customHeight="1" x14ac:dyDescent="0.25">
      <c r="A35" s="4" t="s">
        <v>100</v>
      </c>
      <c r="B35" s="26" t="s">
        <v>85</v>
      </c>
      <c r="C35" s="23" t="s">
        <v>55</v>
      </c>
      <c r="D35" s="7">
        <v>0</v>
      </c>
      <c r="E35" s="7">
        <v>150</v>
      </c>
      <c r="F35" s="7">
        <v>3500</v>
      </c>
    </row>
    <row r="36" spans="1:6" ht="52.5" customHeight="1" x14ac:dyDescent="0.25">
      <c r="A36" s="45" t="s">
        <v>101</v>
      </c>
      <c r="B36" s="47" t="s">
        <v>86</v>
      </c>
      <c r="C36" s="23" t="s">
        <v>55</v>
      </c>
      <c r="D36" s="7">
        <v>0</v>
      </c>
      <c r="E36" s="32">
        <v>4703.6710000000003</v>
      </c>
      <c r="F36" s="32">
        <v>1500</v>
      </c>
    </row>
    <row r="37" spans="1:6" ht="52.5" customHeight="1" x14ac:dyDescent="0.25">
      <c r="A37" s="46"/>
      <c r="B37" s="48"/>
      <c r="C37" s="23" t="s">
        <v>113</v>
      </c>
      <c r="D37" s="7">
        <v>0</v>
      </c>
      <c r="E37" s="32">
        <v>8205.9</v>
      </c>
      <c r="F37" s="32">
        <v>1851.5730000000001</v>
      </c>
    </row>
    <row r="38" spans="1:6" ht="31.5" x14ac:dyDescent="0.25">
      <c r="A38" s="4" t="s">
        <v>102</v>
      </c>
      <c r="B38" s="5" t="s">
        <v>87</v>
      </c>
      <c r="C38" s="23" t="s">
        <v>55</v>
      </c>
      <c r="D38" s="7">
        <v>0</v>
      </c>
      <c r="E38" s="7">
        <v>54150</v>
      </c>
      <c r="F38" s="7">
        <v>0</v>
      </c>
    </row>
    <row r="39" spans="1:6" ht="31.5" x14ac:dyDescent="0.25">
      <c r="A39" s="4" t="s">
        <v>103</v>
      </c>
      <c r="B39" s="5" t="s">
        <v>88</v>
      </c>
      <c r="C39" s="23" t="s">
        <v>55</v>
      </c>
      <c r="D39" s="7">
        <v>0</v>
      </c>
      <c r="E39" s="7">
        <v>1900</v>
      </c>
      <c r="F39" s="7">
        <v>0</v>
      </c>
    </row>
    <row r="40" spans="1:6" ht="31.5" x14ac:dyDescent="0.25">
      <c r="A40" s="4" t="s">
        <v>104</v>
      </c>
      <c r="B40" s="5" t="s">
        <v>89</v>
      </c>
      <c r="C40" s="23" t="s">
        <v>55</v>
      </c>
      <c r="D40" s="7">
        <v>0</v>
      </c>
      <c r="E40" s="7">
        <v>1598.3</v>
      </c>
      <c r="F40" s="7">
        <v>0</v>
      </c>
    </row>
    <row r="41" spans="1:6" ht="47.25" x14ac:dyDescent="0.25">
      <c r="A41" s="4" t="s">
        <v>112</v>
      </c>
      <c r="B41" s="5" t="s">
        <v>119</v>
      </c>
      <c r="C41" s="23" t="s">
        <v>55</v>
      </c>
      <c r="D41" s="7">
        <v>0</v>
      </c>
      <c r="E41" s="7">
        <v>0</v>
      </c>
      <c r="F41" s="7">
        <v>10000</v>
      </c>
    </row>
    <row r="42" spans="1:6" ht="47.25" x14ac:dyDescent="0.25">
      <c r="A42" s="4" t="s">
        <v>118</v>
      </c>
      <c r="B42" s="5" t="s">
        <v>120</v>
      </c>
      <c r="C42" s="23" t="s">
        <v>55</v>
      </c>
      <c r="D42" s="7">
        <v>0</v>
      </c>
      <c r="E42" s="7">
        <v>0</v>
      </c>
      <c r="F42" s="7">
        <v>10000</v>
      </c>
    </row>
    <row r="43" spans="1:6" ht="47.25" x14ac:dyDescent="0.25">
      <c r="A43" s="4" t="s">
        <v>125</v>
      </c>
      <c r="B43" s="5" t="s">
        <v>126</v>
      </c>
      <c r="C43" s="23" t="s">
        <v>55</v>
      </c>
      <c r="D43" s="7">
        <v>0</v>
      </c>
      <c r="E43" s="7">
        <v>0</v>
      </c>
      <c r="F43" s="7">
        <v>1200</v>
      </c>
    </row>
    <row r="44" spans="1:6" ht="20.25" customHeight="1" x14ac:dyDescent="0.25">
      <c r="A44" s="4"/>
      <c r="B44" s="6" t="s">
        <v>61</v>
      </c>
      <c r="C44" s="6"/>
      <c r="D44" s="8">
        <f>SUM(D14:D40)</f>
        <v>210128.84600000002</v>
      </c>
      <c r="E44" s="8">
        <f>SUM(E14:E43)</f>
        <v>173972.87099999998</v>
      </c>
      <c r="F44" s="8">
        <f>SUM(F14:F43)</f>
        <v>218299.63500000001</v>
      </c>
    </row>
    <row r="45" spans="1:6" ht="31.5" x14ac:dyDescent="0.25">
      <c r="A45" s="49"/>
      <c r="B45" s="49"/>
      <c r="C45" s="23" t="s">
        <v>55</v>
      </c>
      <c r="D45" s="8">
        <f>D44-D46</f>
        <v>75101.697000000044</v>
      </c>
      <c r="E45" s="8">
        <f>E44-E46</f>
        <v>64374.404999999984</v>
      </c>
      <c r="F45" s="8">
        <f>F44-F46</f>
        <v>171448.06200000001</v>
      </c>
    </row>
    <row r="46" spans="1:6" ht="31.5" x14ac:dyDescent="0.25">
      <c r="A46" s="50"/>
      <c r="B46" s="50"/>
      <c r="C46" s="23" t="s">
        <v>116</v>
      </c>
      <c r="D46" s="8">
        <f>D30+D14+D23+D32</f>
        <v>135027.14899999998</v>
      </c>
      <c r="E46" s="8">
        <f>E30+E37</f>
        <v>109598.466</v>
      </c>
      <c r="F46" s="8">
        <f>F30+F37</f>
        <v>46851.572999999997</v>
      </c>
    </row>
    <row r="47" spans="1:6" ht="31.5" x14ac:dyDescent="0.25">
      <c r="A47" s="51"/>
      <c r="B47" s="51"/>
      <c r="C47" s="30" t="s">
        <v>115</v>
      </c>
      <c r="D47" s="31">
        <f>D46-D14-D23-D32</f>
        <v>96213.933999999979</v>
      </c>
      <c r="E47" s="31">
        <v>109598.466</v>
      </c>
      <c r="F47" s="31">
        <f>F37+F30</f>
        <v>46851.572999999997</v>
      </c>
    </row>
    <row r="48" spans="1:6" ht="15.75" x14ac:dyDescent="0.25">
      <c r="A48" s="24"/>
      <c r="B48" s="25"/>
      <c r="C48" s="33"/>
      <c r="D48" s="34"/>
      <c r="E48" s="34"/>
      <c r="F48" s="34"/>
    </row>
    <row r="49" spans="1:12" s="11" customFormat="1" ht="28.5" customHeight="1" x14ac:dyDescent="0.25">
      <c r="A49" s="37" t="s">
        <v>30</v>
      </c>
      <c r="B49" s="37"/>
      <c r="D49" s="10" t="s">
        <v>31</v>
      </c>
      <c r="L49"/>
    </row>
    <row r="50" spans="1:12" ht="15.75" x14ac:dyDescent="0.25">
      <c r="L50" s="11"/>
    </row>
  </sheetData>
  <mergeCells count="17">
    <mergeCell ref="A49:B49"/>
    <mergeCell ref="F9:F12"/>
    <mergeCell ref="A29:A30"/>
    <mergeCell ref="B29:B30"/>
    <mergeCell ref="A36:A37"/>
    <mergeCell ref="B36:B37"/>
    <mergeCell ref="A45:A47"/>
    <mergeCell ref="B45:B47"/>
    <mergeCell ref="D3:E3"/>
    <mergeCell ref="D4:E4"/>
    <mergeCell ref="A6:E6"/>
    <mergeCell ref="A7:E7"/>
    <mergeCell ref="A9:A12"/>
    <mergeCell ref="B9:B12"/>
    <mergeCell ref="C9:C12"/>
    <mergeCell ref="D9:D12"/>
    <mergeCell ref="E9:E12"/>
  </mergeCells>
  <phoneticPr fontId="12" type="noConversion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додаток 1</vt:lpstr>
      <vt:lpstr>додаток 3</vt:lpstr>
      <vt:lpstr>додаток 4</vt:lpstr>
      <vt:lpstr>'додаток 3'!_Hlk90471247</vt:lpstr>
      <vt:lpstr>'додаток 4'!_Hlk90471247</vt:lpstr>
      <vt:lpstr>'додаток 3'!Заголовки_для_печати</vt:lpstr>
      <vt:lpstr>'додаток 4'!Заголовки_для_печати</vt:lpstr>
      <vt:lpstr>'додаток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2024-04-12T10:32:28Z</cp:lastPrinted>
  <dcterms:created xsi:type="dcterms:W3CDTF">2015-06-05T18:17:20Z</dcterms:created>
  <dcterms:modified xsi:type="dcterms:W3CDTF">2024-04-12T10:39:52Z</dcterms:modified>
</cp:coreProperties>
</file>